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7" documentId="8_{4B3C54DA-6875-4DAC-B810-8D09266442EC}" xr6:coauthVersionLast="47" xr6:coauthVersionMax="47" xr10:uidLastSave="{38116ECB-C7B3-4816-A74F-356D49E90D66}"/>
  <bookViews>
    <workbookView xWindow="1245" yWindow="1425" windowWidth="23175" windowHeight="12465" tabRatio="500" xr2:uid="{00000000-000D-0000-FFFF-FFFF00000000}"/>
  </bookViews>
  <sheets>
    <sheet name="Entscheidungsmatrix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D34" i="1"/>
  <c r="D20" i="1"/>
  <c r="D23" i="1" s="1"/>
  <c r="D24" i="1" s="1"/>
  <c r="B20" i="1"/>
  <c r="B23" i="1" s="1"/>
  <c r="B53" i="1" s="1"/>
  <c r="D53" i="1" l="1"/>
  <c r="F53" i="1" s="1"/>
  <c r="A55" i="1" s="1"/>
  <c r="F34" i="1"/>
  <c r="B24" i="1"/>
  <c r="F24" i="1" s="1"/>
  <c r="F23" i="1"/>
  <c r="A39" i="1"/>
  <c r="D22" i="1"/>
  <c r="D52" i="1" s="1"/>
  <c r="F20" i="1"/>
  <c r="B22" i="1"/>
  <c r="F22" i="1" l="1"/>
  <c r="B52" i="1"/>
  <c r="F52" i="1" s="1"/>
</calcChain>
</file>

<file path=xl/sharedStrings.xml><?xml version="1.0" encoding="utf-8"?>
<sst xmlns="http://schemas.openxmlformats.org/spreadsheetml/2006/main" count="59" uniqueCount="59">
  <si>
    <t>Posts pro Woche:</t>
  </si>
  <si>
    <t>Empfohlen: 3-5 Posts/Woche</t>
  </si>
  <si>
    <t>DIFFERENZ</t>
  </si>
  <si>
    <t>Ideen entwickeln &amp; schreiben</t>
  </si>
  <si>
    <t>Engagement &amp; Antworten</t>
  </si>
  <si>
    <t>Community Management</t>
  </si>
  <si>
    <t>SUMME pro Woche</t>
  </si>
  <si>
    <t>Zeitaufwand pro Monat</t>
  </si>
  <si>
    <t>Zeitaufwand pro Jahr</t>
  </si>
  <si>
    <t>Das sind (Arbeitstage à 8h)</t>
  </si>
  <si>
    <t>Impressions pro Post (Ø)</t>
  </si>
  <si>
    <t>5,0x</t>
  </si>
  <si>
    <t>Engagement Rate (Ø)</t>
  </si>
  <si>
    <t>1,8%</t>
  </si>
  <si>
    <t>Trust-Faktor (Edelman 2024)</t>
  </si>
  <si>
    <t>3x höher</t>
  </si>
  <si>
    <t>Baseline</t>
  </si>
  <si>
    <t>Impressions pro Jahr</t>
  </si>
  <si>
    <t>Stundensatz für PERSONAL BRAND (optional):</t>
  </si>
  <si>
    <t>z.B. 100-200€ (Senior-Rolle/Experte)</t>
  </si>
  <si>
    <t>Stundensatz für COMPANY PAGE (optional):</t>
  </si>
  <si>
    <t>z.B. 50-70€ (Marketing-Team/Junior)</t>
  </si>
  <si>
    <t>Kosten pro Monat:</t>
  </si>
  <si>
    <t>Kosten pro Jahr:</t>
  </si>
  <si>
    <t>RISIKO</t>
  </si>
  <si>
    <t>PERSONAL BRAND</t>
  </si>
  <si>
    <t>COMPANY PAGE</t>
  </si>
  <si>
    <t>LÖSUNG</t>
  </si>
  <si>
    <t>Personalwechsel</t>
  </si>
  <si>
    <t>HOCH: Reichweite verloren</t>
  </si>
  <si>
    <t>KEIN Risiko</t>
  </si>
  <si>
    <t>2. Person parallel</t>
  </si>
  <si>
    <t>Zeitmangel</t>
  </si>
  <si>
    <t>Posting leidet</t>
  </si>
  <si>
    <t>Team übernimmt</t>
  </si>
  <si>
    <t>Ghostwriting</t>
  </si>
  <si>
    <t>Skalierung</t>
  </si>
  <si>
    <t>SCHWER</t>
  </si>
  <si>
    <t>LEICHT</t>
  </si>
  <si>
    <t>Mehrere Experten</t>
  </si>
  <si>
    <t xml:space="preserve"> EINGABE:</t>
  </si>
  <si>
    <t>Wissenschaftliche Basis: 
Refine Labs 2023 (5x Engagement), 
Edelman Trust 2024 (3x höheres Vertrauen)</t>
  </si>
  <si>
    <t>Unternehmensseite
(Team/Marketing)</t>
  </si>
  <si>
    <t>Personal Brand (GF-Profil)</t>
  </si>
  <si>
    <t>Hier sehen Sie, wie viel Zeit jede Strategie wirklich kostet – vom Schreiben bis zum Community Management.</t>
  </si>
  <si>
    <t>Zeitaufwand-Vergleich</t>
  </si>
  <si>
    <t>Reichweite&amp; Engagement</t>
  </si>
  <si>
    <t>Optional: Kosten berechnen</t>
  </si>
  <si>
    <r>
      <t xml:space="preserve">Kostenrechnung </t>
    </r>
    <r>
      <rPr>
        <sz val="11"/>
        <color theme="0"/>
        <rFont val="Cambria"/>
        <family val="1"/>
        <scheme val="major"/>
      </rPr>
      <t>(wenn Stundensätze eingegeben)</t>
    </r>
  </si>
  <si>
    <t>Risiko-Management</t>
  </si>
  <si>
    <t>Bevor Sie entscheiden: Was passiert bei Personalwechsel, Zeitmangel oder wenn Sie skalieren wollen?</t>
  </si>
  <si>
    <t>Der Zeitaufwand lohnt sich unterschiedlich: Personal Brand bringt 5x mehr Engagement, aber kostet auch 2x mehr Zeit.</t>
  </si>
  <si>
    <t>Automatische Berechnung basierend auf Zeitaufwand × Stundensatz.</t>
  </si>
  <si>
    <t>Holistic Communication | holistic-communication.com</t>
  </si>
  <si>
    <r>
      <t>Zeitbilanz</t>
    </r>
    <r>
      <rPr>
        <sz val="11"/>
        <color theme="0"/>
        <rFont val="Cambria"/>
        <family val="1"/>
        <scheme val="major"/>
      </rPr>
      <t xml:space="preserve"> (ohne Kostenberechnung)</t>
    </r>
    <r>
      <rPr>
        <b/>
        <sz val="11"/>
        <color theme="0"/>
        <rFont val="Cambria"/>
        <family val="1"/>
        <scheme val="major"/>
      </rPr>
      <t>:</t>
    </r>
  </si>
  <si>
    <r>
      <rPr>
        <b/>
        <i/>
        <sz val="10"/>
        <color rgb="FF3C3C3B"/>
        <rFont val="Cambria"/>
        <family val="1"/>
      </rPr>
      <t xml:space="preserve">Sie möchten wissen, was die Zeit in Euro kostet? </t>
    </r>
    <r>
      <rPr>
        <i/>
        <sz val="10"/>
        <color rgb="FF3C3C3B"/>
        <rFont val="Cambria"/>
        <family val="1"/>
      </rPr>
      <t xml:space="preserve">
Tragen Sie hier Stundensätze ein – oder lassen Sie es für reine Zeitanalyse.
WICHTIG: Verschiedene Rollen kosten unterschiedlich! Ein CEO/Experte hat einen höheren "Wert pro Stunde" als ein Junior-Mitarbeiter. Das ist normal in Unternehmensrechnungen. 
Tragen Sie realistische Werte ein (was kostet diese Zeit wirklich?).</t>
    </r>
  </si>
  <si>
    <t>Lassen Sie beide Felder auf 0€ für reine Zeitanalyse</t>
  </si>
  <si>
    <r>
      <rPr>
        <b/>
        <sz val="11"/>
        <color rgb="FFD4A351"/>
        <rFont val="Cambria"/>
        <family val="1"/>
      </rPr>
      <t>Geschäftsführer persönlich auf LinkedIn aktiv – oder Company Page?</t>
    </r>
    <r>
      <rPr>
        <sz val="11"/>
        <color rgb="FF3C3C3B"/>
        <rFont val="Cambria"/>
        <family val="1"/>
      </rPr>
      <t xml:space="preserve">
</t>
    </r>
    <r>
      <rPr>
        <sz val="9"/>
        <color rgb="FF3C3C3B"/>
        <rFont val="Cambria"/>
        <family val="1"/>
      </rPr>
      <t xml:space="preserve">
Diese Frage stellen sich viele Unternehmen. 
Die Antwort hängt von Zeit, Reichweite und Risiken ab. Dieses Tool rechnet es für Sie aus.
WIE ES FUNKTIONIERT:
• Geben Sie ein: Posts pro Woche (</t>
    </r>
    <r>
      <rPr>
        <sz val="9"/>
        <color rgb="FF0070C0"/>
        <rFont val="Cambria"/>
        <family val="1"/>
      </rPr>
      <t>blau</t>
    </r>
    <r>
      <rPr>
        <sz val="9"/>
        <color rgb="FF3C3C3B"/>
        <rFont val="Cambria"/>
        <family val="1"/>
      </rPr>
      <t>)
• Geben Sie die geschätzte Stundenanzahl der to dos ein (</t>
    </r>
    <r>
      <rPr>
        <sz val="9"/>
        <color rgb="FF0070C0"/>
        <rFont val="Cambria"/>
        <family val="1"/>
      </rPr>
      <t>blau</t>
    </r>
    <r>
      <rPr>
        <sz val="9"/>
        <color rgb="FF3C3C3B"/>
        <rFont val="Cambria"/>
        <family val="1"/>
      </rPr>
      <t xml:space="preserve">)
• Tool zeigt: Zeitaufwand (Stunden/Jahr)
• Optional: Bei Reichweite &amp; Engagement: Impressions pro Post (Ø) ausfüllen, wenn schon zahlen vorhanden, sonst mit den Ø aus Studien rechnen (vorgegebene Zahlen, </t>
    </r>
    <r>
      <rPr>
        <sz val="9"/>
        <color rgb="FF0070C0"/>
        <rFont val="Cambria"/>
        <family val="1"/>
      </rPr>
      <t>blau</t>
    </r>
    <r>
      <rPr>
        <sz val="9"/>
        <color rgb="FF3C3C3B"/>
        <rFont val="Cambria"/>
        <family val="1"/>
      </rPr>
      <t xml:space="preserve">)
• Optional: Kostenberechnung (wenn Stundensätze bekannt, </t>
    </r>
    <r>
      <rPr>
        <sz val="9"/>
        <color rgb="FF0070C0"/>
        <rFont val="Cambria"/>
        <family val="1"/>
      </rPr>
      <t>blau</t>
    </r>
    <r>
      <rPr>
        <sz val="9"/>
        <color rgb="FF3C3C3B"/>
        <rFont val="Cambria"/>
        <family val="1"/>
      </rPr>
      <t>)</t>
    </r>
  </si>
  <si>
    <t xml:space="preserve">Personenprofil vs. Unternehmensseite | Vergleich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</si>
</sst>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&quot;  h&quot;"/>
    <numFmt numFmtId="165" formatCode="0&quot;  h&quot;"/>
    <numFmt numFmtId="166" formatCode="0&quot;  Tage&quot;"/>
    <numFmt numFmtId="167" formatCode="#,##0&quot; €&quot;"/>
  </numFmts>
  <fonts count="27" x14ac:knownFonts="1">
    <font>
      <sz val="11"/>
      <color theme="1"/>
      <name val="Calibri"/>
      <family val="2"/>
      <charset val="1"/>
    </font>
    <font>
      <sz val="9"/>
      <name val="Cambria"/>
      <family val="1"/>
    </font>
    <font>
      <i/>
      <sz val="9"/>
      <color rgb="FF666666"/>
      <name val="Cambria"/>
      <family val="1"/>
    </font>
    <font>
      <b/>
      <sz val="9"/>
      <name val="Cambria"/>
      <family val="1"/>
    </font>
    <font>
      <b/>
      <sz val="10"/>
      <name val="Cambria"/>
      <family val="1"/>
    </font>
    <font>
      <i/>
      <sz val="9"/>
      <name val="Cambria"/>
      <family val="1"/>
    </font>
    <font>
      <u/>
      <sz val="9"/>
      <color rgb="FF0000FF"/>
      <name val="Cambria"/>
      <family val="1"/>
    </font>
    <font>
      <sz val="9"/>
      <color rgb="FF3C3C3B"/>
      <name val="Cambria"/>
      <family val="1"/>
    </font>
    <font>
      <sz val="11"/>
      <color rgb="FF3C3C3B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1"/>
      <color rgb="FFD4A351"/>
      <name val="Cambria"/>
      <family val="1"/>
    </font>
    <font>
      <sz val="11"/>
      <color rgb="FF3C3C3B"/>
      <name val="Cambria"/>
      <family val="1"/>
    </font>
    <font>
      <sz val="10"/>
      <color rgb="FF3C3C3B"/>
      <name val="Cambria"/>
      <family val="1"/>
      <scheme val="major"/>
    </font>
    <font>
      <sz val="11"/>
      <color theme="0"/>
      <name val="Cambria"/>
      <family val="1"/>
      <scheme val="major"/>
    </font>
    <font>
      <i/>
      <sz val="10"/>
      <color rgb="FF3C3C3B"/>
      <name val="Cambria"/>
      <family val="1"/>
    </font>
    <font>
      <sz val="12"/>
      <color rgb="FFE9BB70"/>
      <name val="Kumbh Sans"/>
    </font>
    <font>
      <sz val="10"/>
      <name val="Cambria"/>
      <family val="1"/>
    </font>
    <font>
      <b/>
      <i/>
      <sz val="10"/>
      <color rgb="FF3C3C3B"/>
      <name val="Cambria"/>
      <family val="1"/>
    </font>
    <font>
      <sz val="14"/>
      <color rgb="FFE9BB70"/>
      <name val="Kumbh Sans"/>
    </font>
    <font>
      <sz val="9"/>
      <color rgb="FF0070C0"/>
      <name val="Cambria"/>
      <family val="1"/>
    </font>
    <font>
      <b/>
      <sz val="9"/>
      <color rgb="FF0070C0"/>
      <name val="Cambria"/>
      <family val="1"/>
    </font>
    <font>
      <b/>
      <sz val="10"/>
      <color rgb="FF0070C0"/>
      <name val="Cambria"/>
      <family val="1"/>
    </font>
    <font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sz val="10"/>
      <color rgb="FF3C3C3B"/>
      <name val="Cambria"/>
      <family val="1"/>
      <scheme val="major"/>
    </font>
    <font>
      <b/>
      <sz val="14"/>
      <color rgb="FFE9BB70"/>
      <name val="Kumbh Sans"/>
    </font>
  </fonts>
  <fills count="13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FFF9E6"/>
        <bgColor rgb="FFFFFFFF"/>
      </patternFill>
    </fill>
    <fill>
      <patternFill patternType="solid">
        <fgColor rgb="FFE6F9E6"/>
        <bgColor rgb="FFE6F2FF"/>
      </patternFill>
    </fill>
    <fill>
      <patternFill patternType="solid">
        <fgColor rgb="FFFFE6E6"/>
        <bgColor rgb="FFFFF9E6"/>
      </patternFill>
    </fill>
    <fill>
      <patternFill patternType="solid">
        <fgColor rgb="FF3C3C3B"/>
        <bgColor rgb="FF0033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A351"/>
        <bgColor indexed="64"/>
      </patternFill>
    </fill>
    <fill>
      <patternFill patternType="solid">
        <fgColor rgb="FFE9BB70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6F9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2" fillId="7" borderId="1" xfId="0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15" fillId="10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4" fillId="3" borderId="0" xfId="0" applyFont="1" applyFill="1" applyAlignment="1">
      <alignment horizontal="left" vertical="top" wrapText="1"/>
    </xf>
    <xf numFmtId="0" fontId="12" fillId="7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top" wrapText="1"/>
    </xf>
    <xf numFmtId="0" fontId="18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3"/>
    </xf>
    <xf numFmtId="0" fontId="8" fillId="7" borderId="0" xfId="0" applyFont="1" applyFill="1" applyAlignment="1">
      <alignment horizontal="left" vertical="center"/>
    </xf>
    <xf numFmtId="10" fontId="1" fillId="0" borderId="1" xfId="0" applyNumberFormat="1" applyFont="1" applyFill="1" applyBorder="1" applyAlignment="1">
      <alignment horizontal="center"/>
    </xf>
    <xf numFmtId="0" fontId="2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2"/>
    </xf>
    <xf numFmtId="0" fontId="24" fillId="0" borderId="0" xfId="0" applyFont="1"/>
    <xf numFmtId="167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5" fillId="7" borderId="1" xfId="0" applyFont="1" applyFill="1" applyBorder="1" applyAlignment="1">
      <alignment horizontal="left" vertical="center" wrapText="1" indent="1"/>
    </xf>
    <xf numFmtId="0" fontId="25" fillId="7" borderId="1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21" fillId="2" borderId="1" xfId="0" applyFont="1" applyFill="1" applyBorder="1" applyAlignment="1" applyProtection="1">
      <alignment horizontal="center" vertical="center"/>
      <protection locked="0"/>
    </xf>
    <xf numFmtId="164" fontId="20" fillId="11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0" fillId="11" borderId="1" xfId="0" applyNumberFormat="1" applyFont="1" applyFill="1" applyBorder="1" applyAlignment="1" applyProtection="1">
      <alignment horizontal="center"/>
      <protection locked="0"/>
    </xf>
    <xf numFmtId="0" fontId="20" fillId="11" borderId="1" xfId="0" applyFont="1" applyFill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167" fontId="20" fillId="12" borderId="1" xfId="0" applyNumberFormat="1" applyFont="1" applyFill="1" applyBorder="1" applyProtection="1">
      <protection locked="0"/>
    </xf>
    <xf numFmtId="0" fontId="26" fillId="6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E6E6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B"/>
      <color rgb="FFE9BB70"/>
      <color rgb="FFD4A3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114300</xdr:rowOff>
    </xdr:from>
    <xdr:to>
      <xdr:col>9</xdr:col>
      <xdr:colOff>295275</xdr:colOff>
      <xdr:row>0</xdr:row>
      <xdr:rowOff>604647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3AD94B-4A07-4B3C-8385-5A31D884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114300"/>
          <a:ext cx="1990725" cy="490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63" zoomScaleNormal="100" workbookViewId="0">
      <selection activeCell="B22" sqref="B22 C46"/>
    </sheetView>
  </sheetViews>
  <sheetFormatPr baseColWidth="10" defaultColWidth="8.7109375" defaultRowHeight="15" x14ac:dyDescent="0.25"/>
  <cols>
    <col min="1" max="1" width="32" customWidth="1"/>
    <col min="2" max="2" width="20.140625" customWidth="1"/>
    <col min="3" max="3" width="6.28515625" customWidth="1"/>
    <col min="4" max="4" width="17" customWidth="1"/>
    <col min="5" max="5" width="3" customWidth="1"/>
    <col min="6" max="6" width="19.42578125" customWidth="1"/>
  </cols>
  <sheetData>
    <row r="1" spans="1:6" ht="57.75" customHeight="1" x14ac:dyDescent="0.25">
      <c r="A1" s="50" t="s">
        <v>58</v>
      </c>
      <c r="B1" s="23"/>
      <c r="C1" s="23"/>
      <c r="D1" s="23"/>
      <c r="E1" s="23"/>
      <c r="F1" s="23"/>
    </row>
    <row r="2" spans="1:6" ht="43.5" customHeight="1" x14ac:dyDescent="0.25">
      <c r="A2" s="24" t="s">
        <v>57</v>
      </c>
      <c r="B2" s="24"/>
      <c r="C2" s="24"/>
      <c r="D2" s="24"/>
      <c r="E2" s="24"/>
      <c r="F2" s="24"/>
    </row>
    <row r="3" spans="1:6" ht="43.5" customHeight="1" x14ac:dyDescent="0.25">
      <c r="A3" s="24"/>
      <c r="B3" s="24"/>
      <c r="C3" s="24"/>
      <c r="D3" s="24"/>
      <c r="E3" s="24"/>
      <c r="F3" s="24"/>
    </row>
    <row r="4" spans="1:6" ht="43.5" customHeight="1" x14ac:dyDescent="0.25">
      <c r="A4" s="24"/>
      <c r="B4" s="24"/>
      <c r="C4" s="24"/>
      <c r="D4" s="24"/>
      <c r="E4" s="24"/>
      <c r="F4" s="24"/>
    </row>
    <row r="5" spans="1:6" ht="43.5" customHeight="1" x14ac:dyDescent="0.25">
      <c r="A5" s="24"/>
      <c r="B5" s="24"/>
      <c r="C5" s="24"/>
      <c r="D5" s="24"/>
      <c r="E5" s="24"/>
      <c r="F5" s="24"/>
    </row>
    <row r="6" spans="1:6" ht="42.75" customHeight="1" x14ac:dyDescent="0.25">
      <c r="A6" s="25" t="s">
        <v>41</v>
      </c>
      <c r="B6" s="25"/>
      <c r="C6" s="25"/>
      <c r="D6" s="25"/>
      <c r="E6" s="25"/>
      <c r="F6" s="25"/>
    </row>
    <row r="8" spans="1:6" x14ac:dyDescent="0.25">
      <c r="A8" s="26" t="s">
        <v>40</v>
      </c>
      <c r="B8" s="26"/>
      <c r="C8" s="26"/>
      <c r="D8" s="26"/>
    </row>
    <row r="10" spans="1:6" x14ac:dyDescent="0.25">
      <c r="A10" t="s">
        <v>0</v>
      </c>
      <c r="C10" s="43">
        <v>3</v>
      </c>
      <c r="D10" s="1" t="s">
        <v>1</v>
      </c>
    </row>
    <row r="13" spans="1:6" ht="28.5" customHeight="1" x14ac:dyDescent="0.25">
      <c r="A13" s="17" t="s">
        <v>45</v>
      </c>
      <c r="B13" s="17"/>
      <c r="C13" s="17"/>
      <c r="D13" s="17"/>
      <c r="E13" s="17"/>
      <c r="F13" s="17"/>
    </row>
    <row r="14" spans="1:6" ht="24.75" customHeight="1" x14ac:dyDescent="0.25">
      <c r="A14" s="19" t="s">
        <v>44</v>
      </c>
      <c r="B14" s="19"/>
      <c r="C14" s="19"/>
      <c r="D14" s="19"/>
      <c r="E14" s="19"/>
      <c r="F14" s="19"/>
    </row>
    <row r="16" spans="1:6" ht="33" customHeight="1" x14ac:dyDescent="0.25">
      <c r="B16" s="21" t="s">
        <v>43</v>
      </c>
      <c r="C16" s="21"/>
      <c r="D16" s="21" t="s">
        <v>42</v>
      </c>
      <c r="E16" s="21"/>
      <c r="F16" s="13" t="s">
        <v>2</v>
      </c>
    </row>
    <row r="17" spans="1:6" x14ac:dyDescent="0.25">
      <c r="A17" s="2" t="s">
        <v>3</v>
      </c>
      <c r="B17" s="44">
        <v>2</v>
      </c>
      <c r="C17" s="45"/>
      <c r="D17" s="44">
        <v>1.5</v>
      </c>
    </row>
    <row r="18" spans="1:6" x14ac:dyDescent="0.25">
      <c r="A18" s="2" t="s">
        <v>4</v>
      </c>
      <c r="B18" s="46">
        <v>1.5</v>
      </c>
      <c r="C18" s="45"/>
      <c r="D18" s="46">
        <v>0.5</v>
      </c>
    </row>
    <row r="19" spans="1:6" x14ac:dyDescent="0.25">
      <c r="A19" s="2" t="s">
        <v>5</v>
      </c>
      <c r="B19" s="46">
        <v>0.5</v>
      </c>
      <c r="C19" s="45"/>
      <c r="D19" s="46">
        <v>0</v>
      </c>
    </row>
    <row r="20" spans="1:6" x14ac:dyDescent="0.25">
      <c r="A20" s="3" t="s">
        <v>6</v>
      </c>
      <c r="B20" s="4">
        <f>SUM(B17:B19)</f>
        <v>4</v>
      </c>
      <c r="D20" s="4">
        <f>SUM(D17:D19)</f>
        <v>2</v>
      </c>
      <c r="F20" s="4">
        <f>B20-D20</f>
        <v>2</v>
      </c>
    </row>
    <row r="22" spans="1:6" x14ac:dyDescent="0.25">
      <c r="A22" s="3" t="s">
        <v>7</v>
      </c>
      <c r="B22" s="5">
        <f>B20*4</f>
        <v>16</v>
      </c>
      <c r="D22" s="5">
        <f>D20*4</f>
        <v>8</v>
      </c>
      <c r="F22" s="5">
        <f>B22-D22</f>
        <v>8</v>
      </c>
    </row>
    <row r="23" spans="1:6" x14ac:dyDescent="0.25">
      <c r="A23" s="3" t="s">
        <v>8</v>
      </c>
      <c r="B23" s="6">
        <f>B20*52</f>
        <v>208</v>
      </c>
      <c r="D23" s="6">
        <f>D20*52</f>
        <v>104</v>
      </c>
      <c r="F23" s="6">
        <f>B23-D23</f>
        <v>104</v>
      </c>
    </row>
    <row r="24" spans="1:6" x14ac:dyDescent="0.25">
      <c r="A24" s="3" t="s">
        <v>9</v>
      </c>
      <c r="B24" s="7">
        <f>B23/8</f>
        <v>26</v>
      </c>
      <c r="D24" s="7">
        <f>D23/8</f>
        <v>13</v>
      </c>
      <c r="F24" s="7">
        <f>B24-D24</f>
        <v>13</v>
      </c>
    </row>
    <row r="27" spans="1:6" ht="28.5" customHeight="1" x14ac:dyDescent="0.25">
      <c r="A27" s="17" t="s">
        <v>46</v>
      </c>
      <c r="B27" s="17"/>
      <c r="C27" s="17"/>
      <c r="D27" s="17"/>
      <c r="E27" s="17"/>
      <c r="F27" s="17"/>
    </row>
    <row r="28" spans="1:6" ht="24.75" customHeight="1" x14ac:dyDescent="0.25">
      <c r="A28" s="19" t="s">
        <v>51</v>
      </c>
      <c r="B28" s="19"/>
      <c r="C28" s="19"/>
      <c r="D28" s="19"/>
      <c r="E28" s="19"/>
      <c r="F28" s="19"/>
    </row>
    <row r="30" spans="1:6" x14ac:dyDescent="0.25">
      <c r="A30" s="2" t="s">
        <v>10</v>
      </c>
      <c r="B30" s="47">
        <v>800</v>
      </c>
      <c r="C30" s="48"/>
      <c r="D30" s="47">
        <v>160</v>
      </c>
      <c r="F30" s="8" t="s">
        <v>11</v>
      </c>
    </row>
    <row r="31" spans="1:6" x14ac:dyDescent="0.25">
      <c r="A31" s="2" t="s">
        <v>12</v>
      </c>
      <c r="B31" s="27">
        <v>5.1999999999999998E-2</v>
      </c>
      <c r="C31" s="28"/>
      <c r="D31" s="29" t="s">
        <v>13</v>
      </c>
      <c r="F31" s="8"/>
    </row>
    <row r="32" spans="1:6" x14ac:dyDescent="0.25">
      <c r="A32" s="2" t="s">
        <v>14</v>
      </c>
      <c r="B32" s="8" t="s">
        <v>15</v>
      </c>
      <c r="D32" s="8" t="s">
        <v>16</v>
      </c>
      <c r="F32" s="8"/>
    </row>
    <row r="34" spans="1:6" x14ac:dyDescent="0.25">
      <c r="A34" s="3" t="s">
        <v>17</v>
      </c>
      <c r="B34" s="9">
        <f>B30*C10*52</f>
        <v>124800</v>
      </c>
      <c r="D34" s="9">
        <f>D30*C10*52</f>
        <v>24960</v>
      </c>
      <c r="F34" s="9">
        <f>B34-D34</f>
        <v>99840</v>
      </c>
    </row>
    <row r="37" spans="1:6" ht="21.75" customHeight="1" x14ac:dyDescent="0.25">
      <c r="A37" s="17" t="s">
        <v>54</v>
      </c>
      <c r="B37" s="17"/>
      <c r="C37" s="17"/>
      <c r="D37" s="17"/>
      <c r="E37" s="17"/>
      <c r="F37" s="17"/>
    </row>
    <row r="39" spans="1:6" ht="23.25" customHeight="1" x14ac:dyDescent="0.25">
      <c r="A39" s="22" t="str">
        <f>IF(B23&gt;200,"⚠️ PERSONAL BRAND: "&amp;TEXT(B23,"0")&amp;" Stunden/Jahr ≈ "&amp;TEXT(B24,"0")&amp;" Arbeitstage. Das ist viel Zeit! Nur sinnvoll wenn: (1) GF hat Freude daran, (2) Persönliche Marke wichtig, (3) Recruiting/Sales-Fokus.","✅ PERSONAL BRAND: "&amp;TEXT(B23,"0")&amp;" Stunden/Jahr ≈ "&amp;TEXT(B24,"0")&amp;" Arbeitstage für 5x mehr Engagement.")</f>
        <v>⚠️ PERSONAL BRAND: 208 Stunden/Jahr ≈ 26 Arbeitstage. Das ist viel Zeit! Nur sinnvoll wenn: (1) GF hat Freude daran, (2) Persönliche Marke wichtig, (3) Recruiting/Sales-Fokus.</v>
      </c>
      <c r="B39" s="22"/>
      <c r="C39" s="22"/>
      <c r="D39" s="22"/>
      <c r="E39" s="22"/>
      <c r="F39" s="22"/>
    </row>
    <row r="40" spans="1:6" ht="23.25" customHeight="1" x14ac:dyDescent="0.25">
      <c r="A40" s="37"/>
      <c r="B40" s="37"/>
      <c r="C40" s="37"/>
      <c r="D40" s="37"/>
      <c r="E40" s="37"/>
      <c r="F40" s="37"/>
    </row>
    <row r="42" spans="1:6" ht="26.25" customHeight="1" x14ac:dyDescent="0.25">
      <c r="A42" s="18" t="s">
        <v>47</v>
      </c>
      <c r="B42" s="18"/>
      <c r="C42" s="18"/>
      <c r="D42" s="18"/>
      <c r="E42" s="18"/>
      <c r="F42" s="18"/>
    </row>
    <row r="43" spans="1:6" ht="88.5" customHeight="1" x14ac:dyDescent="0.25">
      <c r="A43" s="19" t="s">
        <v>55</v>
      </c>
      <c r="B43" s="19"/>
      <c r="C43" s="19"/>
      <c r="D43" s="19"/>
      <c r="E43" s="19"/>
      <c r="F43" s="19"/>
    </row>
    <row r="44" spans="1:6" x14ac:dyDescent="0.25">
      <c r="A44" s="19" t="s">
        <v>56</v>
      </c>
      <c r="B44" s="19"/>
      <c r="C44" s="19"/>
      <c r="D44" s="19"/>
      <c r="E44" s="19"/>
      <c r="F44" s="19"/>
    </row>
    <row r="45" spans="1:6" x14ac:dyDescent="0.25">
      <c r="C45" s="42"/>
    </row>
    <row r="46" spans="1:6" x14ac:dyDescent="0.25">
      <c r="A46" s="14" t="s">
        <v>18</v>
      </c>
      <c r="C46" s="49">
        <v>0</v>
      </c>
      <c r="D46" s="15" t="s">
        <v>19</v>
      </c>
    </row>
    <row r="47" spans="1:6" x14ac:dyDescent="0.25">
      <c r="A47" s="14" t="s">
        <v>20</v>
      </c>
      <c r="C47" s="49">
        <v>0</v>
      </c>
      <c r="D47" s="15" t="s">
        <v>21</v>
      </c>
    </row>
    <row r="50" spans="1:6" ht="21" customHeight="1" x14ac:dyDescent="0.25">
      <c r="A50" s="18" t="s">
        <v>48</v>
      </c>
      <c r="B50" s="18"/>
      <c r="C50" s="18"/>
      <c r="D50" s="18"/>
      <c r="E50" s="18"/>
      <c r="F50" s="18"/>
    </row>
    <row r="51" spans="1:6" ht="27" customHeight="1" x14ac:dyDescent="0.25">
      <c r="A51" s="19" t="s">
        <v>52</v>
      </c>
      <c r="B51" s="19"/>
      <c r="C51" s="19"/>
      <c r="D51" s="19"/>
      <c r="E51" s="19"/>
      <c r="F51" s="19"/>
    </row>
    <row r="52" spans="1:6" x14ac:dyDescent="0.25">
      <c r="A52" s="30" t="s">
        <v>22</v>
      </c>
      <c r="B52" s="32" t="str">
        <f>IF(C46&gt;0,B22*C46,"")</f>
        <v/>
      </c>
      <c r="C52" s="31"/>
      <c r="D52" s="32" t="str">
        <f>IF(C47&gt;0,D22*C47,"")</f>
        <v/>
      </c>
      <c r="E52" s="31"/>
      <c r="F52" s="32" t="str">
        <f>IF(AND(C46&gt;0,C47&gt;0),B52-D52,"")</f>
        <v/>
      </c>
    </row>
    <row r="53" spans="1:6" x14ac:dyDescent="0.25">
      <c r="A53" s="30" t="s">
        <v>23</v>
      </c>
      <c r="B53" s="32" t="str">
        <f>IF(C46&gt;0,B23*C46,"")</f>
        <v/>
      </c>
      <c r="C53" s="31"/>
      <c r="D53" s="32" t="str">
        <f>IF(C47&gt;0,D23*C47,"")</f>
        <v/>
      </c>
      <c r="E53" s="31"/>
      <c r="F53" s="32" t="str">
        <f>IF(AND(C46&gt;0,C47&gt;0),B53-D53,"")</f>
        <v/>
      </c>
    </row>
    <row r="55" spans="1:6" ht="30" customHeight="1" x14ac:dyDescent="0.25">
      <c r="A55" s="20" t="str">
        <f>IF(C46=0,"💡 Tragen Sie Stundensätze ein für eine Kostenberechnung.",IF(B53&gt;20000,"🔴 TEUER: "&amp;TEXT(F53,"#,##0 €")&amp;" Mehrkosten/Jahr!","🟢 AKZEPTABEL: "&amp;TEXT(F53,"#,##0 €")&amp;" Mehrkosten/Jahr."))</f>
        <v>💡 Tragen Sie Stundensätze ein für eine Kostenberechnung.</v>
      </c>
      <c r="B55" s="20"/>
      <c r="C55" s="20"/>
      <c r="D55" s="20"/>
      <c r="E55" s="20"/>
      <c r="F55" s="20"/>
    </row>
    <row r="58" spans="1:6" ht="25.5" customHeight="1" x14ac:dyDescent="0.25">
      <c r="A58" s="18" t="s">
        <v>49</v>
      </c>
      <c r="B58" s="18"/>
      <c r="C58" s="18"/>
      <c r="D58" s="18"/>
      <c r="E58" s="18"/>
      <c r="F58" s="18"/>
    </row>
    <row r="59" spans="1:6" ht="24.75" customHeight="1" x14ac:dyDescent="0.25">
      <c r="A59" s="19" t="s">
        <v>50</v>
      </c>
      <c r="B59" s="19"/>
      <c r="C59" s="19"/>
      <c r="D59" s="19"/>
      <c r="E59" s="19"/>
      <c r="F59" s="19"/>
    </row>
    <row r="61" spans="1:6" ht="24" customHeight="1" x14ac:dyDescent="0.25">
      <c r="A61" s="35" t="s">
        <v>24</v>
      </c>
      <c r="B61" s="36" t="s">
        <v>25</v>
      </c>
      <c r="C61" s="38" t="s">
        <v>26</v>
      </c>
      <c r="D61" s="38"/>
      <c r="E61" s="38" t="s">
        <v>27</v>
      </c>
      <c r="F61" s="38"/>
    </row>
    <row r="62" spans="1:6" ht="31.5" customHeight="1" x14ac:dyDescent="0.25">
      <c r="A62" s="34" t="s">
        <v>28</v>
      </c>
      <c r="B62" s="41" t="s">
        <v>29</v>
      </c>
      <c r="C62" s="39" t="s">
        <v>30</v>
      </c>
      <c r="D62" s="39"/>
      <c r="E62" s="40" t="s">
        <v>31</v>
      </c>
      <c r="F62" s="40"/>
    </row>
    <row r="63" spans="1:6" ht="31.5" customHeight="1" x14ac:dyDescent="0.25">
      <c r="A63" s="34" t="s">
        <v>32</v>
      </c>
      <c r="B63" s="33" t="s">
        <v>33</v>
      </c>
      <c r="C63" s="40" t="s">
        <v>34</v>
      </c>
      <c r="D63" s="40"/>
      <c r="E63" s="40" t="s">
        <v>35</v>
      </c>
      <c r="F63" s="40"/>
    </row>
    <row r="64" spans="1:6" ht="31.5" customHeight="1" x14ac:dyDescent="0.25">
      <c r="A64" s="34" t="s">
        <v>36</v>
      </c>
      <c r="B64" s="41" t="s">
        <v>37</v>
      </c>
      <c r="C64" s="39" t="s">
        <v>38</v>
      </c>
      <c r="D64" s="39"/>
      <c r="E64" s="40" t="s">
        <v>39</v>
      </c>
      <c r="F64" s="40"/>
    </row>
    <row r="67" spans="1:6" ht="15" customHeight="1" x14ac:dyDescent="0.25">
      <c r="A67" s="16" t="s">
        <v>53</v>
      </c>
      <c r="B67" s="16"/>
      <c r="C67" s="16"/>
      <c r="D67" s="16"/>
      <c r="E67" s="16"/>
      <c r="F67" s="16"/>
    </row>
    <row r="68" spans="1:6" ht="15" customHeight="1" x14ac:dyDescent="0.25">
      <c r="A68" s="16"/>
      <c r="B68" s="16"/>
      <c r="C68" s="16"/>
      <c r="D68" s="16"/>
      <c r="E68" s="16"/>
      <c r="F68" s="16"/>
    </row>
    <row r="69" spans="1:6" x14ac:dyDescent="0.25">
      <c r="A69" s="10"/>
      <c r="B69" s="11"/>
      <c r="D69" s="12"/>
    </row>
  </sheetData>
  <sheetProtection sheet="1" objects="1" scenarios="1"/>
  <mergeCells count="29">
    <mergeCell ref="C61:D61"/>
    <mergeCell ref="C62:D62"/>
    <mergeCell ref="C63:D63"/>
    <mergeCell ref="C64:D64"/>
    <mergeCell ref="E61:F61"/>
    <mergeCell ref="E62:F62"/>
    <mergeCell ref="E63:F63"/>
    <mergeCell ref="E64:F64"/>
    <mergeCell ref="A1:F1"/>
    <mergeCell ref="A2:F5"/>
    <mergeCell ref="A6:F6"/>
    <mergeCell ref="A14:F14"/>
    <mergeCell ref="A8:D8"/>
    <mergeCell ref="A67:F68"/>
    <mergeCell ref="A13:F13"/>
    <mergeCell ref="A27:F27"/>
    <mergeCell ref="A37:F37"/>
    <mergeCell ref="A58:F58"/>
    <mergeCell ref="A50:F50"/>
    <mergeCell ref="A42:F42"/>
    <mergeCell ref="A44:F44"/>
    <mergeCell ref="A51:F51"/>
    <mergeCell ref="A55:F55"/>
    <mergeCell ref="A59:F59"/>
    <mergeCell ref="B16:C16"/>
    <mergeCell ref="D16:E16"/>
    <mergeCell ref="A28:F28"/>
    <mergeCell ref="A39:F40"/>
    <mergeCell ref="A43:F4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Entscheidungsmatrix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2026-03-18T15:49:28Z</dcterms:created>
  <dcterms:modified xsi:type="dcterms:W3CDTF">2026-03-19T13:33:52Z</dcterms:modified>
  <dc:language>en-US</dc:language>
</cp:coreProperties>
</file>